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21-22'!$D$4:$AS$77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0" i="15298" l="1"/>
  <c r="AR18" i="15298"/>
  <c r="AR22" i="15298" s="1"/>
  <c r="AS19" i="15298"/>
  <c r="AS17" i="15298"/>
  <c r="AS16" i="15298"/>
  <c r="AS15" i="15298"/>
  <c r="AS14" i="15298"/>
  <c r="AQ20" i="15298"/>
  <c r="AQ18" i="15298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S18" i="15298" l="1"/>
  <c r="AQ22" i="15298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S20" i="15298"/>
  <c r="AS22" i="15298" s="1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2" i="15297" s="1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18" i="15297" s="1"/>
  <c r="IF22" i="15297" s="1"/>
  <c r="IF20" i="15297"/>
  <c r="IE17" i="15297"/>
  <c r="IE16" i="15297"/>
  <c r="IE15" i="15297"/>
  <c r="IE20" i="15297"/>
  <c r="ID17" i="15297"/>
  <c r="ID16" i="15297"/>
  <c r="ID15" i="15297"/>
  <c r="ID18" i="15297" s="1"/>
  <c r="ID22" i="15297" s="1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HJ22" i="15297" s="1"/>
  <c r="GW18" i="15297"/>
  <c r="GW20" i="15297"/>
  <c r="HI20" i="15297"/>
  <c r="HI18" i="15297"/>
  <c r="HH20" i="15297"/>
  <c r="HH22" i="15297" s="1"/>
  <c r="HG20" i="15297"/>
  <c r="HH18" i="15297"/>
  <c r="HG18" i="15297"/>
  <c r="HF20" i="15297"/>
  <c r="HF18" i="15297"/>
  <c r="HE20" i="15297"/>
  <c r="HE18" i="15297"/>
  <c r="GS20" i="15297"/>
  <c r="GT20" i="15297"/>
  <c r="GU20" i="15297"/>
  <c r="GV20" i="15297"/>
  <c r="GX20" i="15297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GV22" i="15297" l="1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<sst xmlns="http://schemas.openxmlformats.org/spreadsheetml/2006/main" count="334" uniqueCount="53">
  <si>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</si>
  <si>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</si>
  <si>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</si>
  <si>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</si>
  <si>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</si>
  <si>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</si>
  <si>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</si>
  <si>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</si>
  <si>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</si>
  <si>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</si>
  <si>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</si>
  <si>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</si>
  <si>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</si>
  <si>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</si>
  <si>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</si>
  <si>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</si>
  <si>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</si>
  <si>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</si>
  <si>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</si>
  <si>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</si>
  <si>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</si>
  <si>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</si>
  <si>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</si>
  <si>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</si>
  <si>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</si>
  <si>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</si>
  <si>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</si>
  <si>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</si>
  <si>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</si>
  <si>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</si>
  <si>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</si>
  <si>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</si>
  <si>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</si>
  <si>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</si>
  <si>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</si>
  <si>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</si>
  <si>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</si>
  <si>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</si>
  <si>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</si>
  <si>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</si>
  <si>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</si>
  <si>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</si>
  <si>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</si>
  <si>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</si>
  <si>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</si>
  <si>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</si>
  <si>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</si>
  <si>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</si>
  <si>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</si>
  <si>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</si>
  <si>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</si>
  <si>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MAR22-FEB22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</si>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</sst>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5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385856"/>
        <c:axId val="73388032"/>
        <c:axId val="0"/>
      </c:bar3DChart>
      <c:dateAx>
        <c:axId val="73385856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3388032"/>
        <c:crosses val="autoZero"/>
        <c:auto val="1"/>
        <c:lblOffset val="100"/>
        <c:baseTimeUnit val="months"/>
      </c:dateAx>
      <c:valAx>
        <c:axId val="73388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338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21-22'!$AG$1:$AR$1</c:f>
              <c:numCache>
                <c:formatCode>mmm\-yy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'LÍQUIDOS DE GAS NATURAL 21-22'!$AG$22:$AR$22</c:f>
              <c:numCache>
                <c:formatCode>#,##0</c:formatCode>
                <c:ptCount val="12"/>
                <c:pt idx="0">
                  <c:v>68463</c:v>
                </c:pt>
                <c:pt idx="1">
                  <c:v>80393.645161290318</c:v>
                </c:pt>
                <c:pt idx="2">
                  <c:v>82699.833333333328</c:v>
                </c:pt>
                <c:pt idx="3">
                  <c:v>79661.290322580666</c:v>
                </c:pt>
                <c:pt idx="4">
                  <c:v>84171.548387096773</c:v>
                </c:pt>
                <c:pt idx="5">
                  <c:v>86994</c:v>
                </c:pt>
                <c:pt idx="6">
                  <c:v>85260</c:v>
                </c:pt>
                <c:pt idx="7">
                  <c:v>84354</c:v>
                </c:pt>
                <c:pt idx="8">
                  <c:v>84106</c:v>
                </c:pt>
                <c:pt idx="9">
                  <c:v>85714.354838709682</c:v>
                </c:pt>
                <c:pt idx="10">
                  <c:v>85063</c:v>
                </c:pt>
                <c:pt idx="11">
                  <c:v>84523.548387096787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140544"/>
        <c:axId val="78142464"/>
        <c:axId val="0"/>
      </c:bar3DChart>
      <c:dateAx>
        <c:axId val="78140544"/>
        <c:scaling>
          <c:orientation val="minMax"/>
          <c:max val="44621"/>
          <c:min val="44287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78142464"/>
        <c:crosses val="autoZero"/>
        <c:auto val="1"/>
        <c:lblOffset val="100"/>
        <c:baseTimeUnit val="months"/>
      </c:dateAx>
      <c:valAx>
        <c:axId val="781424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1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xmlns="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952500</xdr:colOff>
      <xdr:row>26</xdr:row>
      <xdr:rowOff>69768</xdr:rowOff>
    </xdr:from>
    <xdr:to>
      <xdr:col>41</xdr:col>
      <xdr:colOff>121227</xdr:colOff>
      <xdr:row>61</xdr:row>
      <xdr:rowOff>11380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xmlns="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237" t="s">
        <v>44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  <c r="FM4" s="237"/>
      <c r="FN4" s="237"/>
      <c r="FO4" s="237"/>
      <c r="FP4" s="237"/>
      <c r="FQ4" s="237"/>
      <c r="FR4" s="237"/>
      <c r="FS4" s="237"/>
      <c r="FT4" s="237"/>
      <c r="FU4" s="237"/>
      <c r="FV4" s="237"/>
      <c r="FW4" s="237"/>
      <c r="FX4" s="237"/>
      <c r="FY4" s="237"/>
      <c r="FZ4" s="237"/>
      <c r="GA4" s="237"/>
      <c r="GB4" s="237"/>
      <c r="GC4" s="237"/>
      <c r="GD4" s="237"/>
      <c r="GE4" s="237"/>
      <c r="GF4" s="237"/>
      <c r="GG4" s="237"/>
      <c r="GH4" s="237"/>
      <c r="GI4" s="237"/>
      <c r="GJ4" s="237"/>
      <c r="GK4" s="237"/>
      <c r="GL4" s="237"/>
      <c r="GM4" s="237"/>
      <c r="GN4" s="237"/>
      <c r="GO4" s="237"/>
      <c r="GP4" s="237"/>
      <c r="GQ4" s="237"/>
      <c r="GR4" s="237"/>
      <c r="GS4" s="237"/>
      <c r="GT4" s="237"/>
      <c r="GU4" s="237"/>
      <c r="GV4" s="237"/>
      <c r="GW4" s="237"/>
      <c r="GX4" s="237"/>
      <c r="GY4" s="237"/>
      <c r="GZ4" s="237"/>
      <c r="HA4" s="237"/>
      <c r="HB4" s="237"/>
      <c r="HC4" s="237"/>
      <c r="HD4" s="237"/>
      <c r="HE4" s="237"/>
      <c r="HF4" s="237"/>
      <c r="HG4" s="237"/>
      <c r="HH4" s="237"/>
      <c r="HI4" s="237"/>
      <c r="HJ4" s="237"/>
      <c r="HK4" s="237"/>
      <c r="HL4" s="237"/>
      <c r="HM4" s="237"/>
      <c r="HN4" s="237"/>
      <c r="HO4" s="237"/>
      <c r="HP4" s="237"/>
      <c r="HQ4" s="237"/>
      <c r="HR4" s="237"/>
      <c r="HS4" s="237"/>
      <c r="HT4" s="237"/>
      <c r="HU4" s="237"/>
      <c r="HV4" s="237"/>
      <c r="HW4" s="237"/>
      <c r="HX4" s="237"/>
      <c r="HY4" s="237"/>
      <c r="HZ4" s="237"/>
      <c r="IA4" s="237"/>
      <c r="IB4" s="237"/>
      <c r="IC4" s="237"/>
      <c r="ID4" s="237"/>
      <c r="IE4" s="237"/>
      <c r="IF4" s="237"/>
      <c r="IG4" s="237"/>
      <c r="IH4" s="237"/>
      <c r="II4" s="237"/>
      <c r="IJ4" s="237"/>
      <c r="IK4" s="237"/>
      <c r="IL4" s="237"/>
      <c r="IM4" s="237"/>
      <c r="IN4" s="237"/>
      <c r="IO4" s="237"/>
      <c r="IP4" s="237"/>
      <c r="IQ4" s="237"/>
      <c r="IR4" s="237"/>
      <c r="IS4" s="237"/>
      <c r="IT4" s="237"/>
    </row>
    <row r="5" spans="1:256" ht="23.25" customHeight="1" x14ac:dyDescent="0.2">
      <c r="B5" s="236" t="s">
        <v>50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</row>
    <row r="6" spans="1:256" ht="21" x14ac:dyDescent="0.35">
      <c r="B6" s="249" t="s">
        <v>46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  <c r="HU6" s="249"/>
      <c r="HV6" s="249"/>
      <c r="HW6" s="249"/>
      <c r="HX6" s="249"/>
      <c r="HY6" s="249"/>
      <c r="HZ6" s="249"/>
      <c r="IA6" s="249"/>
      <c r="IB6" s="249"/>
      <c r="IC6" s="249"/>
      <c r="ID6" s="249"/>
      <c r="IE6" s="249"/>
      <c r="IF6" s="249"/>
      <c r="IG6" s="249"/>
      <c r="IH6" s="249"/>
      <c r="II6" s="249"/>
      <c r="IJ6" s="249"/>
      <c r="IK6" s="249"/>
      <c r="IL6" s="249"/>
      <c r="IM6" s="249"/>
      <c r="IN6" s="249"/>
      <c r="IO6" s="249"/>
      <c r="IP6" s="249"/>
      <c r="IQ6" s="249"/>
      <c r="IR6" s="249"/>
      <c r="IS6" s="249"/>
      <c r="IT6" s="249"/>
    </row>
    <row r="7" spans="1:256" ht="15.75" hidden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75" hidden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75" hidden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75" hidden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25">
      <c r="A12" s="1"/>
      <c r="B12" s="5"/>
      <c r="C12" s="5"/>
      <c r="D12" s="238"/>
      <c r="E12" s="239"/>
      <c r="F12" s="229">
        <v>1999</v>
      </c>
      <c r="G12" s="229"/>
      <c r="H12" s="229"/>
      <c r="I12" s="229"/>
      <c r="J12" s="229"/>
      <c r="K12" s="229"/>
      <c r="L12" s="229"/>
      <c r="M12" s="229"/>
      <c r="N12" s="226">
        <v>2000</v>
      </c>
      <c r="O12" s="227"/>
      <c r="P12" s="227"/>
      <c r="Q12" s="227"/>
      <c r="R12" s="227"/>
      <c r="S12" s="227"/>
      <c r="T12" s="227"/>
      <c r="U12" s="228"/>
      <c r="V12" s="85">
        <v>2001</v>
      </c>
      <c r="W12" s="85"/>
      <c r="X12" s="85"/>
      <c r="Y12" s="85"/>
      <c r="Z12" s="85"/>
      <c r="AA12" s="85"/>
      <c r="AB12" s="85"/>
      <c r="AC12" s="222">
        <v>2001</v>
      </c>
      <c r="AD12" s="222"/>
      <c r="AE12" s="222"/>
      <c r="AF12" s="222"/>
      <c r="AG12" s="222"/>
      <c r="AH12" s="241">
        <v>2002</v>
      </c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21">
        <v>2003</v>
      </c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30">
        <v>2004</v>
      </c>
      <c r="BG12" s="230"/>
      <c r="BH12" s="230"/>
      <c r="BI12" s="230"/>
      <c r="BJ12" s="230"/>
      <c r="BK12" s="230"/>
      <c r="BL12" s="230"/>
      <c r="BM12" s="230"/>
      <c r="BN12" s="230"/>
      <c r="BO12" s="230"/>
      <c r="BP12" s="231">
        <v>2005</v>
      </c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40">
        <v>2006</v>
      </c>
      <c r="CC12" s="240"/>
      <c r="CD12" s="240"/>
      <c r="CE12" s="240"/>
      <c r="CF12" s="240"/>
      <c r="CG12" s="240"/>
      <c r="CH12" s="240"/>
      <c r="CI12" s="240"/>
      <c r="CJ12" s="240"/>
      <c r="CK12" s="240"/>
      <c r="CL12" s="232">
        <v>2007</v>
      </c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51">
        <v>2008</v>
      </c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34">
        <v>2009</v>
      </c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5">
        <v>2010</v>
      </c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87"/>
      <c r="EI12" s="87">
        <v>2011</v>
      </c>
      <c r="EJ12" s="87"/>
      <c r="EK12" s="87"/>
      <c r="EL12" s="87"/>
      <c r="EM12" s="87"/>
      <c r="EN12" s="87"/>
      <c r="EO12" s="235">
        <v>2011</v>
      </c>
      <c r="EP12" s="235"/>
      <c r="EQ12" s="235"/>
      <c r="ER12" s="244">
        <v>2012</v>
      </c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>
        <v>2013</v>
      </c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33">
        <v>2014</v>
      </c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>
        <v>2015</v>
      </c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42">
        <v>2016</v>
      </c>
      <c r="GY12" s="243"/>
      <c r="GZ12" s="250">
        <v>2017</v>
      </c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45">
        <v>2018</v>
      </c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7"/>
      <c r="HX12" s="248">
        <v>2019</v>
      </c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>
        <v>2020</v>
      </c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1"/>
      <c r="IV12" s="1"/>
    </row>
    <row r="13" spans="1:256" s="6" customFormat="1" ht="55.5" customHeight="1" x14ac:dyDescent="0.2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15" customHeight="1" x14ac:dyDescent="0.2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15" customHeight="1" x14ac:dyDescent="0.2">
      <c r="A15" s="7"/>
      <c r="B15" s="218" t="s">
        <v>21</v>
      </c>
      <c r="C15" s="219" t="s">
        <v>16</v>
      </c>
      <c r="D15" s="220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15" customHeight="1" x14ac:dyDescent="0.2">
      <c r="A16" s="7"/>
      <c r="B16" s="218"/>
      <c r="C16" s="219"/>
      <c r="D16" s="220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15" customHeight="1" x14ac:dyDescent="0.2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15" customHeight="1" x14ac:dyDescent="0.2">
      <c r="A18" s="8"/>
      <c r="B18" s="10"/>
      <c r="C18" s="56"/>
      <c r="D18" s="225" t="s">
        <v>41</v>
      </c>
      <c r="E18" s="22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15" customHeight="1" x14ac:dyDescent="0.2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15" customHeight="1" x14ac:dyDescent="0.2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">
      <c r="A22" s="11"/>
      <c r="B22" s="74"/>
      <c r="C22" s="75"/>
      <c r="D22" s="223" t="s">
        <v>45</v>
      </c>
      <c r="E22" s="22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25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5" x14ac:dyDescent="0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25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2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25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75" x14ac:dyDescent="0.2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75" x14ac:dyDescent="0.2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7"/>
      <c r="HT37" s="37"/>
    </row>
    <row r="47" spans="4:228" x14ac:dyDescent="0.2">
      <c r="D47" s="38"/>
    </row>
    <row r="49" spans="5:142" x14ac:dyDescent="0.2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2">
      <c r="AD50" s="41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81"/>
  <sheetViews>
    <sheetView tabSelected="1" view="pageBreakPreview" zoomScale="55" zoomScaleNormal="40" zoomScaleSheetLayoutView="55" workbookViewId="0">
      <pane xSplit="5" ySplit="13" topLeftCell="AF14" activePane="bottomRight" state="frozen"/>
      <selection pane="topRight" activeCell="HL1" sqref="HL1"/>
      <selection pane="bottomLeft" activeCell="A14" sqref="A14"/>
      <selection pane="bottomRight" activeCell="AQ41" sqref="AQ41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31" width="14.42578125" style="1" hidden="1" customWidth="1"/>
    <col min="32" max="44" width="14.42578125" style="1" customWidth="1"/>
    <col min="45" max="45" width="20" style="1" customWidth="1"/>
    <col min="46" max="16384" width="11.42578125" style="1"/>
  </cols>
  <sheetData>
    <row r="1" spans="1:46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>
        <v>44621</v>
      </c>
      <c r="AS1" s="4"/>
    </row>
    <row r="4" spans="1:46" ht="31.5" customHeight="1" x14ac:dyDescent="0.35">
      <c r="B4" s="237" t="s">
        <v>44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</row>
    <row r="5" spans="1:46" ht="23.25" customHeight="1" x14ac:dyDescent="0.2">
      <c r="B5" s="236" t="s">
        <v>52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6" ht="21" x14ac:dyDescent="0.35">
      <c r="B6" s="249" t="s">
        <v>46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</row>
    <row r="7" spans="1:46" ht="15.75" hidden="1" x14ac:dyDescent="0.25">
      <c r="B7" s="46"/>
      <c r="C7" s="46"/>
      <c r="D7" s="46"/>
      <c r="E7" s="46"/>
    </row>
    <row r="8" spans="1:46" ht="15.75" hidden="1" x14ac:dyDescent="0.25">
      <c r="B8" s="46"/>
      <c r="C8" s="46"/>
      <c r="D8" s="46"/>
      <c r="E8" s="46"/>
    </row>
    <row r="9" spans="1:46" ht="15.75" hidden="1" x14ac:dyDescent="0.25">
      <c r="B9" s="46"/>
      <c r="C9" s="46"/>
      <c r="D9" s="46"/>
      <c r="E9" s="46"/>
    </row>
    <row r="10" spans="1:46" ht="15.75" hidden="1" x14ac:dyDescent="0.25">
      <c r="B10" s="46"/>
      <c r="C10" s="46"/>
      <c r="D10" s="46"/>
      <c r="E10" s="46"/>
    </row>
    <row r="11" spans="1:46" ht="21" customHeight="1" x14ac:dyDescent="0.25">
      <c r="D11" s="49"/>
      <c r="E11" s="49"/>
    </row>
    <row r="12" spans="1:46" s="6" customFormat="1" ht="27" customHeight="1" x14ac:dyDescent="0.25">
      <c r="A12" s="1"/>
      <c r="B12" s="5"/>
      <c r="C12" s="5"/>
      <c r="D12" s="238"/>
      <c r="E12" s="239"/>
      <c r="F12" s="248">
        <v>2019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>
        <v>2020</v>
      </c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52"/>
      <c r="AD12" s="252">
        <v>2021</v>
      </c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4"/>
      <c r="AP12" s="252">
        <v>2022</v>
      </c>
      <c r="AQ12" s="253"/>
      <c r="AR12" s="254"/>
      <c r="AS12" s="1"/>
      <c r="AT12" s="1"/>
    </row>
    <row r="13" spans="1:46" s="6" customFormat="1" ht="55.5" customHeight="1" x14ac:dyDescent="0.2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204" t="s">
        <v>37</v>
      </c>
      <c r="AP13" s="110" t="s">
        <v>26</v>
      </c>
      <c r="AQ13" s="213" t="s">
        <v>27</v>
      </c>
      <c r="AR13" s="213" t="s">
        <v>28</v>
      </c>
      <c r="AS13" s="213" t="s">
        <v>51</v>
      </c>
      <c r="AT13" s="1"/>
    </row>
    <row r="14" spans="1:46" s="9" customFormat="1" ht="25.15" customHeight="1" x14ac:dyDescent="0.2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210">
        <v>81</v>
      </c>
      <c r="AP14" s="212">
        <v>196.93548387096774</v>
      </c>
      <c r="AQ14" s="215">
        <v>290</v>
      </c>
      <c r="AR14" s="217">
        <v>245.48387096774192</v>
      </c>
      <c r="AS14" s="179">
        <f>+AR14-AQ14</f>
        <v>-44.516129032258078</v>
      </c>
      <c r="AT14" s="8"/>
    </row>
    <row r="15" spans="1:46" s="9" customFormat="1" ht="25.15" customHeight="1" x14ac:dyDescent="0.2">
      <c r="A15" s="7"/>
      <c r="B15" s="218" t="s">
        <v>21</v>
      </c>
      <c r="C15" s="219" t="s">
        <v>16</v>
      </c>
      <c r="D15" s="220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10">
        <v>51873</v>
      </c>
      <c r="AP15" s="212">
        <v>51752.774193548386</v>
      </c>
      <c r="AQ15" s="215">
        <v>51828</v>
      </c>
      <c r="AR15" s="217">
        <v>53168.967741935485</v>
      </c>
      <c r="AS15" s="217">
        <f>+AR15-AQ15</f>
        <v>1340.9677419354848</v>
      </c>
      <c r="AT15" s="8"/>
    </row>
    <row r="16" spans="1:46" s="9" customFormat="1" ht="25.15" customHeight="1" x14ac:dyDescent="0.2">
      <c r="A16" s="7"/>
      <c r="B16" s="218"/>
      <c r="C16" s="219"/>
      <c r="D16" s="220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10">
        <v>18215</v>
      </c>
      <c r="AP16" s="212">
        <v>18888.032258064515</v>
      </c>
      <c r="AQ16" s="215">
        <v>18396</v>
      </c>
      <c r="AR16" s="217">
        <v>17351.451612903227</v>
      </c>
      <c r="AS16" s="217">
        <f>+AR16-AQ16</f>
        <v>-1044.5483870967728</v>
      </c>
      <c r="AT16" s="8"/>
    </row>
    <row r="17" spans="1:46" s="9" customFormat="1" ht="25.15" customHeight="1" x14ac:dyDescent="0.2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10">
        <v>13261</v>
      </c>
      <c r="AP17" s="212">
        <v>14086.58064516129</v>
      </c>
      <c r="AQ17" s="215">
        <v>13689</v>
      </c>
      <c r="AR17" s="217">
        <v>12876.774193548386</v>
      </c>
      <c r="AS17" s="217">
        <f>+AR17-AQ17</f>
        <v>-812.22580645161361</v>
      </c>
      <c r="AT17" s="8"/>
    </row>
    <row r="18" spans="1:46" s="9" customFormat="1" ht="25.15" customHeight="1" x14ac:dyDescent="0.2">
      <c r="A18" s="8"/>
      <c r="B18" s="10"/>
      <c r="C18" s="181"/>
      <c r="D18" s="225" t="s">
        <v>41</v>
      </c>
      <c r="E18" s="225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R18" si="2">SUM(AL14:AL17)</f>
        <v>86265</v>
      </c>
      <c r="AM18" s="61">
        <f t="shared" si="2"/>
        <v>84541</v>
      </c>
      <c r="AN18" s="61">
        <f t="shared" si="2"/>
        <v>83657</v>
      </c>
      <c r="AO18" s="61">
        <f t="shared" si="2"/>
        <v>83430</v>
      </c>
      <c r="AP18" s="61">
        <f t="shared" si="2"/>
        <v>84924.322580645166</v>
      </c>
      <c r="AQ18" s="61">
        <f t="shared" si="2"/>
        <v>84203</v>
      </c>
      <c r="AR18" s="61">
        <f t="shared" si="2"/>
        <v>83642.677419354848</v>
      </c>
      <c r="AS18" s="61">
        <f>SUM(AS14:AS17)</f>
        <v>-560.32258064515963</v>
      </c>
      <c r="AT18" s="8"/>
    </row>
    <row r="19" spans="1:4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10">
        <v>676</v>
      </c>
      <c r="AP19" s="212">
        <v>790.0322580645161</v>
      </c>
      <c r="AQ19" s="215">
        <v>860</v>
      </c>
      <c r="AR19" s="217">
        <v>880.87096774193549</v>
      </c>
      <c r="AS19" s="217">
        <f>+AR19-AQ19</f>
        <v>20.870967741935488</v>
      </c>
      <c r="AT19" s="11"/>
    </row>
    <row r="20" spans="1:46" s="9" customFormat="1" ht="25.15" customHeight="1" x14ac:dyDescent="0.2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S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P20" si="6">SUM(AM19)</f>
        <v>719</v>
      </c>
      <c r="AN20" s="67">
        <f t="shared" si="6"/>
        <v>697</v>
      </c>
      <c r="AO20" s="67">
        <f t="shared" si="6"/>
        <v>676</v>
      </c>
      <c r="AP20" s="67">
        <f t="shared" si="6"/>
        <v>790.0322580645161</v>
      </c>
      <c r="AQ20" s="67">
        <f t="shared" ref="AQ20:AR20" si="7">SUM(AQ19)</f>
        <v>860</v>
      </c>
      <c r="AR20" s="67">
        <f t="shared" si="7"/>
        <v>880.87096774193549</v>
      </c>
      <c r="AS20" s="67">
        <f t="shared" si="4"/>
        <v>20.870967741935488</v>
      </c>
      <c r="AT20" s="8"/>
    </row>
    <row r="21" spans="1:46" s="76" customFormat="1" ht="25.15" customHeight="1" x14ac:dyDescent="0.2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6" s="12" customFormat="1" ht="37.5" customHeight="1" x14ac:dyDescent="0.2">
      <c r="A22" s="11"/>
      <c r="B22" s="74"/>
      <c r="C22" s="75"/>
      <c r="D22" s="223" t="s">
        <v>45</v>
      </c>
      <c r="E22" s="224"/>
      <c r="F22" s="180">
        <f t="shared" ref="F22:Q22" si="8">SUM(F18,F20)</f>
        <v>93338</v>
      </c>
      <c r="G22" s="180">
        <f t="shared" si="8"/>
        <v>95366</v>
      </c>
      <c r="H22" s="180">
        <f t="shared" si="8"/>
        <v>88740</v>
      </c>
      <c r="I22" s="180">
        <f t="shared" si="8"/>
        <v>76104</v>
      </c>
      <c r="J22" s="180">
        <f t="shared" si="8"/>
        <v>79633.032258064515</v>
      </c>
      <c r="K22" s="180">
        <f t="shared" si="8"/>
        <v>86984</v>
      </c>
      <c r="L22" s="180">
        <f t="shared" si="8"/>
        <v>88149.870967741939</v>
      </c>
      <c r="M22" s="180">
        <f t="shared" si="8"/>
        <v>86252.451612903227</v>
      </c>
      <c r="N22" s="180">
        <f t="shared" si="8"/>
        <v>90240</v>
      </c>
      <c r="O22" s="180">
        <f t="shared" si="8"/>
        <v>82025</v>
      </c>
      <c r="P22" s="180">
        <f t="shared" si="8"/>
        <v>88971.400000000009</v>
      </c>
      <c r="Q22" s="180">
        <f t="shared" si="8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9">SUM(X18,X20)</f>
        <v>88650</v>
      </c>
      <c r="Y22" s="180">
        <f t="shared" si="9"/>
        <v>88607</v>
      </c>
      <c r="Z22" s="180">
        <f t="shared" si="9"/>
        <v>90842</v>
      </c>
      <c r="AA22" s="180">
        <f t="shared" si="9"/>
        <v>84152</v>
      </c>
      <c r="AB22" s="180">
        <f t="shared" si="9"/>
        <v>90424</v>
      </c>
      <c r="AC22" s="185">
        <f t="shared" si="9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10">+AF18+AF20</f>
        <v>67087</v>
      </c>
      <c r="AG22" s="193">
        <f t="shared" si="10"/>
        <v>68463</v>
      </c>
      <c r="AH22" s="194">
        <f t="shared" si="10"/>
        <v>80393.645161290318</v>
      </c>
      <c r="AI22" s="197">
        <f t="shared" si="10"/>
        <v>82699.833333333328</v>
      </c>
      <c r="AJ22" s="199">
        <f t="shared" si="10"/>
        <v>79661.290322580666</v>
      </c>
      <c r="AK22" s="201">
        <f t="shared" ref="AK22" si="11">+AK18+AK20</f>
        <v>84171.548387096773</v>
      </c>
      <c r="AL22" s="203">
        <f t="shared" ref="AL22:AS22" si="12">+AL18+AL20</f>
        <v>86994</v>
      </c>
      <c r="AM22" s="206">
        <f t="shared" si="12"/>
        <v>85260</v>
      </c>
      <c r="AN22" s="207">
        <f t="shared" si="12"/>
        <v>84354</v>
      </c>
      <c r="AO22" s="209">
        <f t="shared" si="12"/>
        <v>84106</v>
      </c>
      <c r="AP22" s="211">
        <f t="shared" si="12"/>
        <v>85714.354838709682</v>
      </c>
      <c r="AQ22" s="214">
        <f t="shared" ref="AQ22:AR22" si="13">+AQ18+AQ20</f>
        <v>85063</v>
      </c>
      <c r="AR22" s="216">
        <f t="shared" si="13"/>
        <v>84523.548387096787</v>
      </c>
      <c r="AS22" s="180">
        <f t="shared" si="12"/>
        <v>-539.45161290322415</v>
      </c>
      <c r="AT22" s="11"/>
    </row>
    <row r="23" spans="1:46" s="11" customFormat="1" ht="21" customHeight="1" x14ac:dyDescent="0.2">
      <c r="A23" s="68"/>
      <c r="B23" s="68"/>
      <c r="C23" s="68"/>
      <c r="D23" s="104"/>
      <c r="E23" s="104"/>
    </row>
    <row r="24" spans="1:46" ht="15" x14ac:dyDescent="0.25">
      <c r="B24" s="15"/>
      <c r="D24" s="19"/>
      <c r="E24" s="16"/>
      <c r="F24" s="3"/>
      <c r="H24" s="3"/>
      <c r="N24" s="3"/>
      <c r="AN24" s="3"/>
      <c r="AO24" s="3"/>
      <c r="AP24" s="3"/>
      <c r="AQ24" s="3"/>
      <c r="AR24" s="3"/>
    </row>
    <row r="25" spans="1:46" ht="14.25" customHeight="1" x14ac:dyDescent="0.2">
      <c r="B25" s="69"/>
      <c r="C25" s="69"/>
      <c r="D25" s="69"/>
      <c r="E25" s="69"/>
    </row>
    <row r="26" spans="1:46" ht="18.600000000000001" customHeight="1" x14ac:dyDescent="0.2">
      <c r="B26" s="69"/>
      <c r="C26" s="69"/>
      <c r="D26" s="69"/>
      <c r="E26" s="69"/>
      <c r="F26" s="3"/>
      <c r="G26" s="3"/>
    </row>
    <row r="27" spans="1:46" ht="15" customHeight="1" x14ac:dyDescent="0.25">
      <c r="B27" s="20"/>
      <c r="C27" s="20"/>
      <c r="D27" s="20"/>
      <c r="E27" s="21"/>
    </row>
    <row r="28" spans="1:46" x14ac:dyDescent="0.2">
      <c r="B28" s="25"/>
    </row>
    <row r="29" spans="1:46" x14ac:dyDescent="0.2">
      <c r="B29" s="25"/>
    </row>
    <row r="30" spans="1:46" ht="18" customHeight="1" x14ac:dyDescent="0.2"/>
    <row r="47" spans="4:4" x14ac:dyDescent="0.2">
      <c r="D47" s="38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AS5"/>
    <mergeCell ref="B4:AS4"/>
    <mergeCell ref="D22:E22"/>
    <mergeCell ref="F12:Q12"/>
    <mergeCell ref="B15:B16"/>
    <mergeCell ref="C15:C16"/>
    <mergeCell ref="D15:D16"/>
    <mergeCell ref="B6:AS6"/>
    <mergeCell ref="D12:E12"/>
    <mergeCell ref="R12:AC12"/>
    <mergeCell ref="D18:E18"/>
    <mergeCell ref="AD12:AO12"/>
    <mergeCell ref="AP12:AR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2022-04-18T21:20:21Z</cp:lastPrinted>
  <dcterms:created xsi:type="dcterms:W3CDTF">1997-07-01T22:48:52Z</dcterms:created>
  <dcterms:modified xsi:type="dcterms:W3CDTF">2022-04-18T21:20:29Z</dcterms:modified>
</cp:coreProperties>
</file>